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D18" i="4" l="1"/>
  <c r="D38" i="4"/>
  <c r="G26" i="4" l="1"/>
  <c r="G48" i="4" s="1"/>
  <c r="F26" i="4"/>
  <c r="F48" i="4" s="1"/>
  <c r="H42" i="4"/>
  <c r="H40" i="4"/>
  <c r="G40" i="4"/>
  <c r="F40" i="4"/>
  <c r="H38" i="4"/>
  <c r="H37" i="4"/>
  <c r="H36" i="4"/>
  <c r="H29" i="4"/>
  <c r="H26" i="4" l="1"/>
  <c r="H48" i="4" s="1"/>
  <c r="G21" i="4"/>
  <c r="H21" i="4" s="1"/>
  <c r="F21" i="4"/>
  <c r="H18" i="4"/>
  <c r="H16" i="4"/>
  <c r="H17" i="4"/>
  <c r="H15" i="4"/>
  <c r="H8" i="4" l="1"/>
  <c r="E26" i="4"/>
  <c r="E48" i="4" s="1"/>
  <c r="E40" i="4"/>
  <c r="D40" i="4"/>
  <c r="D42" i="4"/>
  <c r="D37" i="4"/>
  <c r="D36" i="4"/>
  <c r="D29" i="4"/>
  <c r="E21" i="4"/>
  <c r="D15" i="4"/>
  <c r="D16" i="4"/>
  <c r="D17" i="4"/>
  <c r="D8" i="4"/>
  <c r="C48" i="4" l="1"/>
  <c r="C40" i="4"/>
  <c r="C26" i="4"/>
  <c r="D26" i="4" l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<sst xmlns="http://schemas.openxmlformats.org/spreadsheetml/2006/main" count="67" uniqueCount="34">
  <si>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</si>
  <si>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</si>
  <si>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</si>
  <si>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</si>
  <si>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</si>
  <si>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</si>
  <si>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</si>
  <si>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</si>
  <si>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</si>
  <si>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</si>
  <si>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</si>
  <si>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</si>
  <si>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</si>
  <si>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</si>
  <si>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</si>
  <si>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</si>
  <si>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</si>
  <si>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</si>
  <si>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</si>
  <si>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</si>
  <si>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</si>
  <si>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</si>
  <si>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</si>
  <si>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</si>
  <si>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</si>
  <si>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</si>
  <si>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</si>
  <si>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</si>
  <si>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</si>
  <si>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</si>
  <si>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</si>
  <si>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</si>
  <si>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</si>
  <si>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PARA EL DIF DEL  MUNICIPIO MANUEL DOBLADO, GTO.
ESTADO ANALITICO DE INGRESOS 
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</si>
</sst>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Normal="100" workbookViewId="0">
      <selection activeCell="J19" sqref="J19:J2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33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</row>
    <row r="6" spans="1:8" x14ac:dyDescent="0.2">
      <c r="A6" s="2" t="s">
        <v>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2" t="s">
        <v>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2" t="s">
        <v>3</v>
      </c>
      <c r="C8" s="30">
        <v>317562.59999999998</v>
      </c>
      <c r="D8" s="30">
        <f>C8-E8</f>
        <v>213757.59999999998</v>
      </c>
      <c r="E8" s="30">
        <v>103805</v>
      </c>
      <c r="F8" s="30">
        <v>82920</v>
      </c>
      <c r="G8" s="30">
        <v>82920</v>
      </c>
      <c r="H8" s="30">
        <f>G8-C8</f>
        <v>-234642.59999999998</v>
      </c>
    </row>
    <row r="9" spans="1:8" x14ac:dyDescent="0.2">
      <c r="A9" s="2" t="s">
        <v>4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</row>
    <row r="10" spans="1:8" x14ac:dyDescent="0.2">
      <c r="A10" s="4">
        <v>51</v>
      </c>
      <c r="B10" s="5" t="s">
        <v>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</row>
    <row r="11" spans="1:8" x14ac:dyDescent="0.2">
      <c r="A11" s="4">
        <v>52</v>
      </c>
      <c r="B11" s="5" t="s">
        <v>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</row>
    <row r="12" spans="1:8" x14ac:dyDescent="0.2">
      <c r="A12" s="2" t="s">
        <v>7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x14ac:dyDescent="0.2">
      <c r="A13" s="4">
        <v>61</v>
      </c>
      <c r="B13" s="5" t="s">
        <v>5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x14ac:dyDescent="0.2">
      <c r="A14" s="4">
        <v>62</v>
      </c>
      <c r="B14" s="5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ht="33.75" x14ac:dyDescent="0.2">
      <c r="A15" s="42"/>
      <c r="B15" s="43" t="s">
        <v>32</v>
      </c>
      <c r="C15" s="30">
        <v>0</v>
      </c>
      <c r="D15" s="30">
        <f>E15</f>
        <v>147316.13</v>
      </c>
      <c r="E15" s="30">
        <v>147316.13</v>
      </c>
      <c r="F15" s="30">
        <v>147316.13</v>
      </c>
      <c r="G15" s="30">
        <v>147316.13</v>
      </c>
      <c r="H15" s="30">
        <f>G15-C15</f>
        <v>147316.13</v>
      </c>
    </row>
    <row r="16" spans="1:8" x14ac:dyDescent="0.2">
      <c r="A16" s="2" t="s">
        <v>8</v>
      </c>
      <c r="C16" s="30">
        <v>418940.59</v>
      </c>
      <c r="D16" s="30">
        <f>C16-E16</f>
        <v>204165.59000000003</v>
      </c>
      <c r="E16" s="30">
        <v>214775</v>
      </c>
      <c r="F16" s="30">
        <v>172445</v>
      </c>
      <c r="G16" s="30">
        <v>172445</v>
      </c>
      <c r="H16" s="30">
        <f>G16-C16</f>
        <v>-246495.59000000003</v>
      </c>
    </row>
    <row r="17" spans="1:10" x14ac:dyDescent="0.2">
      <c r="A17" s="2" t="s">
        <v>9</v>
      </c>
      <c r="C17" s="30">
        <v>316236</v>
      </c>
      <c r="D17" s="30">
        <f>C17-E17</f>
        <v>78096</v>
      </c>
      <c r="E17" s="30">
        <v>238140</v>
      </c>
      <c r="F17" s="30">
        <v>40000</v>
      </c>
      <c r="G17" s="30">
        <v>40000</v>
      </c>
      <c r="H17" s="30">
        <f>G17-C17</f>
        <v>-276236</v>
      </c>
    </row>
    <row r="18" spans="1:10" x14ac:dyDescent="0.2">
      <c r="A18" s="2" t="s">
        <v>11</v>
      </c>
      <c r="C18" s="30">
        <v>5250000</v>
      </c>
      <c r="D18" s="30">
        <f>E18-C18</f>
        <v>30280</v>
      </c>
      <c r="E18" s="30">
        <v>5280280</v>
      </c>
      <c r="F18" s="30">
        <v>3954280</v>
      </c>
      <c r="G18" s="30">
        <v>3954280</v>
      </c>
      <c r="H18" s="30">
        <f>G18-C18</f>
        <v>-1295720</v>
      </c>
    </row>
    <row r="19" spans="1:10" x14ac:dyDescent="0.2">
      <c r="A19" s="2" t="s">
        <v>10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10" x14ac:dyDescent="0.2">
      <c r="C20" s="19"/>
      <c r="D20" s="19"/>
      <c r="E20" s="19"/>
      <c r="F20" s="19"/>
      <c r="G20" s="19"/>
      <c r="H20" s="19"/>
      <c r="J20" s="45"/>
    </row>
    <row r="21" spans="1:10" x14ac:dyDescent="0.2">
      <c r="A21" s="11"/>
      <c r="B21" s="12" t="s">
        <v>21</v>
      </c>
      <c r="C21" s="31">
        <v>6302739.1900000004</v>
      </c>
      <c r="D21" s="31">
        <v>0</v>
      </c>
      <c r="E21" s="31">
        <f>E8+E15+E16+E17+E18</f>
        <v>5984316.1299999999</v>
      </c>
      <c r="F21" s="31">
        <f>F8+F15+F16+F17+F18</f>
        <v>4396961.13</v>
      </c>
      <c r="G21" s="31">
        <f>G8+G15+G16+G17+G18</f>
        <v>4396961.13</v>
      </c>
      <c r="H21" s="31">
        <f>G21-C21</f>
        <v>-1905778.0600000005</v>
      </c>
    </row>
    <row r="22" spans="1:10" x14ac:dyDescent="0.2">
      <c r="A22" s="14"/>
      <c r="B22" s="15"/>
      <c r="C22" s="16"/>
      <c r="D22" s="16"/>
      <c r="E22" s="17"/>
      <c r="F22" s="13" t="s">
        <v>29</v>
      </c>
      <c r="G22" s="18"/>
      <c r="H22" s="19">
        <v>0</v>
      </c>
      <c r="J22" s="45"/>
    </row>
    <row r="23" spans="1:10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10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10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10" x14ac:dyDescent="0.2">
      <c r="A26" s="26" t="s">
        <v>12</v>
      </c>
      <c r="B26" s="21"/>
      <c r="C26" s="32">
        <f>C27+C28+C29+C30+C33+C37+C38</f>
        <v>5883798.5999999996</v>
      </c>
      <c r="D26" s="32">
        <f t="shared" ref="D26" si="0">D27+D28+D29+D30+D33+D37+D38</f>
        <v>322133.59999999998</v>
      </c>
      <c r="E26" s="32">
        <f>E27+E28+E29+E30+E33+E37+E38+E36</f>
        <v>5769541.1299999999</v>
      </c>
      <c r="F26" s="32">
        <f>SUM(F27:F38)</f>
        <v>4224516.13</v>
      </c>
      <c r="G26" s="32">
        <f t="shared" ref="G26:H26" si="1">SUM(G27:G38)</f>
        <v>4224516.13</v>
      </c>
      <c r="H26" s="32">
        <f t="shared" si="1"/>
        <v>-1659282.47</v>
      </c>
    </row>
    <row r="27" spans="1:10" x14ac:dyDescent="0.2">
      <c r="A27" s="22"/>
      <c r="B27" s="23" t="s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10" x14ac:dyDescent="0.2">
      <c r="A28" s="22"/>
      <c r="B28" s="23" t="s">
        <v>2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10" x14ac:dyDescent="0.2">
      <c r="A29" s="22"/>
      <c r="B29" s="23" t="s">
        <v>3</v>
      </c>
      <c r="C29" s="33">
        <v>317562.59999999998</v>
      </c>
      <c r="D29" s="33">
        <f>C29-E29</f>
        <v>213757.59999999998</v>
      </c>
      <c r="E29" s="33">
        <v>103805</v>
      </c>
      <c r="F29" s="33">
        <v>82920</v>
      </c>
      <c r="G29" s="33">
        <v>82920</v>
      </c>
      <c r="H29" s="33">
        <f>G29-C29</f>
        <v>-234642.59999999998</v>
      </c>
    </row>
    <row r="30" spans="1:10" x14ac:dyDescent="0.2">
      <c r="A30" s="22"/>
      <c r="B30" s="23" t="s">
        <v>4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</row>
    <row r="31" spans="1:10" x14ac:dyDescent="0.2">
      <c r="A31" s="22"/>
      <c r="B31" s="24" t="s">
        <v>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</row>
    <row r="32" spans="1:10" x14ac:dyDescent="0.2">
      <c r="A32" s="22"/>
      <c r="B32" s="24" t="s">
        <v>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x14ac:dyDescent="0.2">
      <c r="A33" s="22"/>
      <c r="B33" s="23" t="s">
        <v>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</row>
    <row r="34" spans="1:8" x14ac:dyDescent="0.2">
      <c r="A34" s="22"/>
      <c r="B34" s="24" t="s">
        <v>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1:8" x14ac:dyDescent="0.2">
      <c r="A35" s="22"/>
      <c r="B35" s="24" t="s">
        <v>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</row>
    <row r="36" spans="1:8" ht="33.75" x14ac:dyDescent="0.2">
      <c r="A36" s="22"/>
      <c r="B36" s="44" t="s">
        <v>32</v>
      </c>
      <c r="C36" s="33">
        <v>0</v>
      </c>
      <c r="D36" s="33">
        <f>E36</f>
        <v>147316.13</v>
      </c>
      <c r="E36" s="33">
        <v>147316.13</v>
      </c>
      <c r="F36" s="33">
        <v>147316.13</v>
      </c>
      <c r="G36" s="33">
        <v>147316.13</v>
      </c>
      <c r="H36" s="33">
        <f>G36-C36</f>
        <v>147316.13</v>
      </c>
    </row>
    <row r="37" spans="1:8" x14ac:dyDescent="0.2">
      <c r="A37" s="22"/>
      <c r="B37" s="23" t="s">
        <v>9</v>
      </c>
      <c r="C37" s="33">
        <v>316236</v>
      </c>
      <c r="D37" s="33">
        <f>C37-E37</f>
        <v>78096</v>
      </c>
      <c r="E37" s="33">
        <v>238140</v>
      </c>
      <c r="F37" s="33">
        <v>40000</v>
      </c>
      <c r="G37" s="33">
        <v>40000</v>
      </c>
      <c r="H37" s="33">
        <f>G37-C37</f>
        <v>-276236</v>
      </c>
    </row>
    <row r="38" spans="1:8" x14ac:dyDescent="0.2">
      <c r="A38" s="22"/>
      <c r="B38" s="23" t="s">
        <v>11</v>
      </c>
      <c r="C38" s="33">
        <v>5250000</v>
      </c>
      <c r="D38" s="33">
        <f>E38-C38</f>
        <v>30280</v>
      </c>
      <c r="E38" s="33">
        <v>5280280</v>
      </c>
      <c r="F38" s="33">
        <v>3954280</v>
      </c>
      <c r="G38" s="33">
        <v>3954280</v>
      </c>
      <c r="H38" s="33">
        <f>G38-C38</f>
        <v>-1295720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>
        <f>C41+C42+C43</f>
        <v>418940.59</v>
      </c>
      <c r="D40" s="34">
        <f>D42</f>
        <v>204165.59000000003</v>
      </c>
      <c r="E40" s="34">
        <f>E42</f>
        <v>214775</v>
      </c>
      <c r="F40" s="34">
        <f>F42</f>
        <v>172445</v>
      </c>
      <c r="G40" s="34">
        <f>G42</f>
        <v>172445</v>
      </c>
      <c r="H40" s="34">
        <f>H42</f>
        <v>-246495.59000000003</v>
      </c>
    </row>
    <row r="41" spans="1:8" x14ac:dyDescent="0.2">
      <c r="A41" s="22"/>
      <c r="B41" s="23" t="s">
        <v>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1:8" x14ac:dyDescent="0.2">
      <c r="A42" s="22"/>
      <c r="B42" s="23" t="s">
        <v>8</v>
      </c>
      <c r="C42" s="33">
        <v>418940.59</v>
      </c>
      <c r="D42" s="33">
        <f>C42-E42</f>
        <v>204165.59000000003</v>
      </c>
      <c r="E42" s="33">
        <v>214775</v>
      </c>
      <c r="F42" s="33">
        <v>172445</v>
      </c>
      <c r="G42" s="33">
        <v>172445</v>
      </c>
      <c r="H42" s="33">
        <f>G42-C42</f>
        <v>-246495.59000000003</v>
      </c>
    </row>
    <row r="43" spans="1:8" x14ac:dyDescent="0.2">
      <c r="A43" s="22"/>
      <c r="B43" s="23" t="s">
        <v>11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x14ac:dyDescent="0.2">
      <c r="A46" s="20"/>
      <c r="B46" s="23" t="s">
        <v>10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C40+C26</f>
        <v>6302739.1899999995</v>
      </c>
      <c r="D48" s="31">
        <v>0</v>
      </c>
      <c r="E48" s="31">
        <f>E40+E26</f>
        <v>5984316.1299999999</v>
      </c>
      <c r="F48" s="31">
        <f>F40+F26</f>
        <v>4396961.13</v>
      </c>
      <c r="G48" s="31">
        <f>G40+G26</f>
        <v>4396961.13</v>
      </c>
      <c r="H48" s="31">
        <f>H40+H26</f>
        <v>-1905778.06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D8 D15:D18 E21:H21 C40:E40 C26 D29 D36:D38 D42 E48 H8 H15:H18 H29 H36:H38 H40 H42 F26:H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2018-10-24T17:01:58Z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