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7" i="4" l="1"/>
  <c r="D12" i="4" l="1"/>
  <c r="E12" i="4"/>
  <c r="F12" i="4"/>
  <c r="G12" i="4"/>
  <c r="H12" i="4"/>
  <c r="C12" i="4"/>
  <c r="H77" i="6"/>
  <c r="H32" i="6"/>
  <c r="H44" i="6"/>
  <c r="H43" i="6" s="1"/>
  <c r="H37" i="6"/>
  <c r="E77" i="6"/>
  <c r="F77" i="6"/>
  <c r="G77" i="6"/>
  <c r="H5" i="6"/>
  <c r="H13" i="6"/>
  <c r="H23" i="6"/>
  <c r="H33" i="6"/>
  <c r="D42" i="5" l="1"/>
  <c r="E42" i="5"/>
  <c r="F42" i="5"/>
  <c r="G42" i="5"/>
  <c r="H42" i="5"/>
  <c r="C42" i="5"/>
  <c r="H22" i="5"/>
  <c r="E22" i="5"/>
  <c r="E8" i="4"/>
  <c r="E9" i="4"/>
  <c r="E10" i="4"/>
  <c r="E7" i="4"/>
  <c r="H6" i="8" l="1"/>
  <c r="H25" i="6" l="1"/>
  <c r="H26" i="6"/>
  <c r="H27" i="6"/>
  <c r="H28" i="6"/>
  <c r="H29" i="6"/>
  <c r="H30" i="6"/>
  <c r="H31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E25" i="6"/>
  <c r="E26" i="6"/>
  <c r="E27" i="6"/>
  <c r="E28" i="6"/>
  <c r="E29" i="6"/>
  <c r="E30" i="6"/>
  <c r="E31" i="6"/>
  <c r="E32" i="6"/>
  <c r="E24" i="6"/>
  <c r="E15" i="6"/>
  <c r="E16" i="6"/>
  <c r="E17" i="6"/>
  <c r="E18" i="6"/>
  <c r="E19" i="6"/>
  <c r="E20" i="6"/>
  <c r="E21" i="6"/>
  <c r="E22" i="6"/>
  <c r="E14" i="6"/>
  <c r="E7" i="6"/>
  <c r="E8" i="6"/>
  <c r="E9" i="6"/>
  <c r="E10" i="6"/>
  <c r="E11" i="6"/>
  <c r="E12" i="6"/>
  <c r="E6" i="6"/>
  <c r="C13" i="6"/>
  <c r="H26" i="4" l="1"/>
  <c r="G26" i="4"/>
  <c r="F26" i="4"/>
  <c r="E26" i="4"/>
  <c r="D26" i="4"/>
  <c r="C26" i="4"/>
  <c r="H48" i="4"/>
  <c r="G48" i="4"/>
  <c r="F48" i="4"/>
  <c r="E48" i="4"/>
  <c r="D48" i="4"/>
  <c r="C48" i="4"/>
  <c r="G5" i="6" l="1"/>
  <c r="F5" i="6"/>
  <c r="E5" i="6"/>
  <c r="D5" i="6"/>
  <c r="G13" i="6"/>
  <c r="F13" i="6"/>
  <c r="E13" i="6"/>
  <c r="D13" i="6"/>
  <c r="G23" i="6"/>
  <c r="F23" i="6"/>
  <c r="E23" i="6"/>
  <c r="D23" i="6"/>
  <c r="G33" i="6"/>
  <c r="F33" i="6"/>
  <c r="E33" i="6"/>
  <c r="D3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5" i="6"/>
  <c r="H16" i="8"/>
  <c r="G16" i="8"/>
  <c r="F16" i="8"/>
  <c r="E16" i="8"/>
  <c r="D16" i="8"/>
  <c r="C16" i="8"/>
  <c r="D77" i="6" l="1"/>
  <c r="C77" i="6"/>
</calcChain>
</file>

<file path=xl/sharedStrings.xml><?xml version="1.0" encoding="utf-8"?>
<sst xmlns="http://schemas.openxmlformats.org/spreadsheetml/2006/main" count="208" uniqueCount="141">
  <si>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</si>
  <si>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</si>
  <si>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</si>
  <si>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</si>
  <si>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</si>
  <si>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</si>
  <si>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</si>
  <si>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</si>
  <si>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</si>
  <si>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</si>
  <si>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</si>
  <si>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</si>
  <si>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</si>
  <si>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</si>
  <si>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</si>
  <si>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</si>
  <si>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</si>
  <si>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</si>
  <si>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</si>
  <si>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</si>
  <si>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</si>
  <si>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</si>
  <si>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</si>
  <si>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</si>
  <si>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</si>
  <si>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</si>
  <si>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</si>
  <si>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</si>
  <si>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</si>
  <si>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</si>
  <si>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</si>
  <si>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</si>
  <si>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</si>
  <si>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</si>
  <si>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</si>
  <si>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</si>
  <si>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</si>
  <si>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</si>
  <si>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</si>
  <si>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</si>
  <si>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</si>
  <si>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</si>
  <si>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</si>
  <si>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</si>
  <si>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</si>
  <si>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</si>
  <si>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</si>
  <si>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</si>
  <si>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</si>
  <si>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</si>
  <si>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</si>
  <si>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</si>
  <si>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</si>
  <si>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</si>
  <si>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</si>
  <si>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</si>
  <si>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</si>
  <si>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</si>
  <si>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</si>
  <si>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</si>
  <si>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</si>
  <si>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</si>
  <si>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</si>
  <si>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</si>
  <si>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</si>
  <si>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</si>
  <si>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</si>
  <si>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</si>
  <si>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</si>
  <si>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</si>
  <si>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</si>
  <si>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</si>
  <si>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</si>
  <si>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</si>
  <si>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</si>
  <si>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</si>
  <si>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</si>
  <si>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</si>
  <si>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</si>
  <si>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</si>
  <si>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</si>
  <si>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</si>
  <si>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</si>
  <si>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</si>
  <si>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</si>
  <si>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</si>
  <si>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</si>
  <si>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</si>
  <si>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</si>
  <si>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</si>
  <si>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</si>
  <si>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</si>
  <si>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</si>
  <si>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</si>
  <si>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</si>
  <si>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</si>
  <si>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</si>
  <si>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</si>
  <si>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</si>
  <si>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</si>
  <si>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</si>
  <si>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</si>
  <si>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</si>
  <si>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</si>
  <si>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</si>
  <si>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</si>
  <si>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</si>
  <si>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</si>
  <si>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</si>
  <si>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</si>
  <si>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</si>
  <si>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</si>
  <si>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</si>
  <si>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</si>
  <si>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</si>
  <si>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</si>
  <si>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</si>
  <si>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</si>
  <si>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</si>
  <si>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</si>
  <si>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</si>
  <si>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</si>
  <si>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</si>
  <si>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</si>
  <si>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</si>
  <si>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</si>
  <si>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</si>
  <si>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</si>
  <si>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POR OBJETO DEL GASTO (CAPÍTULO Y CONCEPTO)
 AL 31 DE DICIEMBRE DEL 2018</t>
  </si>
  <si>
    <t>SISTEMA PARA EL DIF DEL  MUNICIPIO MANUEL DOBLADO, GTO.
ESTADO ANALÍTICO DEL EJERCICIO DEL PRESUPUESTO DE EGRESOS 
CLASIFICACIÓN ECONÓMICA (POR TIPO DE GASTO)
 DEL 1 DE ENERO DEL 2018 AL 31 DE DICIEMBRE DEL 2018</t>
  </si>
  <si>
    <t>SISTEMA PARA EL DIF DEL  MUNICIPIO MANUEL DOBLADO, GTO.
ESTADO ANALÍTICO DEL EJERCICIO DEL PRESUPUESTO DE EGRESOS 
CLASIFICACIÓN FUNCIONAL (FINALIDAD Y FUNCIÓN)
 DEL 01 DE ENERO DEL 2018 AL 31 DE DICIEMBRE DEL 2018</t>
  </si>
  <si>
    <t>SECTOR PARAESTATAL DEL GOBIERNO MUNICIPAL DE SISTEMA PARA EL DIF DEL  MUNICIPIO MANUEL DOBLADO, GTO.
ESTADO ANALÍTICO DEL EJERCICIO DEL PRESUPUESTO DE EGRESOS 
CLASIFICACIÓN ADMINISTRATIVA
DEL 1 DE ENERO DEL 2018 AL 31 DE DICIEMBRE DEL 2018</t>
  </si>
  <si>
    <t>GOBIERNO MUNICIPAL DE SISTEMA PARA EL DIF DEL  MUNICIPIO MANUEL DOBLADO, GTO.
ESTADO ANALÍTICO DEL EJERCICIO DEL PRESUPUESTO DE EGRESOS 
CLASIFICACIÓN ADMINISTRATIVA
DEL 1 DE ENERO DEL 2018 AL 31 DE DICIEMBRE DEL 2018</t>
  </si>
  <si>
    <t>SISTEMA PARA EL DIF DEL  MUNICIPIO MANUEL DOBLADO, GTO.
ESTADO ANALÍTICO DEL EJERCICIO DEL PRESUPUESTO DE EGRESOS 
CLASIFICACIÓN ADMINISTRATIVA
DEL 1 DE ENERO DEL 2018 AL 31 DE DICIEMBRE DEL 2018</t>
  </si>
  <si>
    <t>Central</t>
  </si>
  <si>
    <t>Caic</t>
  </si>
  <si>
    <t>Centro Gerontologico</t>
  </si>
  <si>
    <t>Cadi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</si>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</sst>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0" fillId="3" borderId="6" xfId="0" applyNumberFormat="1" applyFill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topLeftCell="A46" workbookViewId="0">
      <selection activeCell="B78" sqref="B78:B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128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G5" si="0">SUM(C6:C12)</f>
        <v>4576978.12</v>
      </c>
      <c r="D5" s="14">
        <f t="shared" si="0"/>
        <v>0</v>
      </c>
      <c r="E5" s="14">
        <f t="shared" si="0"/>
        <v>4576978.12</v>
      </c>
      <c r="F5" s="14">
        <f t="shared" si="0"/>
        <v>4496920.1500000004</v>
      </c>
      <c r="G5" s="14">
        <f t="shared" si="0"/>
        <v>4496920.1500000004</v>
      </c>
      <c r="H5" s="14">
        <f>SUM(H6:H12)</f>
        <v>80057.970000000147</v>
      </c>
    </row>
    <row r="6" spans="1:8" x14ac:dyDescent="0.2">
      <c r="A6" s="5"/>
      <c r="B6" s="11" t="s">
        <v>70</v>
      </c>
      <c r="C6" s="54">
        <v>3177658.08</v>
      </c>
      <c r="D6" s="15">
        <v>0</v>
      </c>
      <c r="E6" s="15">
        <f>C6</f>
        <v>3177658.08</v>
      </c>
      <c r="F6" s="15">
        <v>3153657.92</v>
      </c>
      <c r="G6" s="15">
        <v>3153657.92</v>
      </c>
      <c r="H6" s="15">
        <f>E6-F6</f>
        <v>24000.160000000149</v>
      </c>
    </row>
    <row r="7" spans="1:8" x14ac:dyDescent="0.2">
      <c r="A7" s="5"/>
      <c r="B7" s="11" t="s">
        <v>71</v>
      </c>
      <c r="C7" s="54">
        <v>18554.46</v>
      </c>
      <c r="D7" s="15">
        <v>0</v>
      </c>
      <c r="E7" s="15">
        <f t="shared" ref="E7:E12" si="1">C7</f>
        <v>18554.46</v>
      </c>
      <c r="F7" s="15">
        <v>18554.46</v>
      </c>
      <c r="G7" s="15">
        <v>18554.46</v>
      </c>
      <c r="H7" s="15">
        <f t="shared" ref="H7:H12" si="2">E7-F7</f>
        <v>0</v>
      </c>
    </row>
    <row r="8" spans="1:8" x14ac:dyDescent="0.2">
      <c r="A8" s="5"/>
      <c r="B8" s="11" t="s">
        <v>72</v>
      </c>
      <c r="C8" s="54">
        <v>728809.41</v>
      </c>
      <c r="D8" s="15">
        <v>0</v>
      </c>
      <c r="E8" s="15">
        <f t="shared" si="1"/>
        <v>728809.41</v>
      </c>
      <c r="F8" s="15">
        <v>650283.93000000005</v>
      </c>
      <c r="G8" s="15">
        <v>650283.93000000005</v>
      </c>
      <c r="H8" s="15">
        <f t="shared" si="2"/>
        <v>78525.479999999981</v>
      </c>
    </row>
    <row r="9" spans="1:8" x14ac:dyDescent="0.2">
      <c r="A9" s="5"/>
      <c r="B9" s="11" t="s">
        <v>35</v>
      </c>
      <c r="C9" s="54">
        <v>224885.78</v>
      </c>
      <c r="D9" s="15">
        <v>0</v>
      </c>
      <c r="E9" s="15">
        <f t="shared" si="1"/>
        <v>224885.78</v>
      </c>
      <c r="F9" s="15">
        <v>221022.33</v>
      </c>
      <c r="G9" s="15">
        <v>221022.33</v>
      </c>
      <c r="H9" s="15">
        <f t="shared" si="2"/>
        <v>3863.4500000000116</v>
      </c>
    </row>
    <row r="10" spans="1:8" x14ac:dyDescent="0.2">
      <c r="A10" s="5"/>
      <c r="B10" s="11" t="s">
        <v>73</v>
      </c>
      <c r="C10" s="54">
        <v>427070.39</v>
      </c>
      <c r="D10" s="15">
        <v>0</v>
      </c>
      <c r="E10" s="15">
        <f t="shared" si="1"/>
        <v>427070.39</v>
      </c>
      <c r="F10" s="15">
        <v>453401.51</v>
      </c>
      <c r="G10" s="15">
        <v>453401.51</v>
      </c>
      <c r="H10" s="15">
        <f t="shared" si="2"/>
        <v>-26331.119999999995</v>
      </c>
    </row>
    <row r="11" spans="1:8" x14ac:dyDescent="0.2">
      <c r="A11" s="5"/>
      <c r="B11" s="11" t="s">
        <v>36</v>
      </c>
      <c r="C11" s="54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5"/>
      <c r="B12" s="11" t="s">
        <v>74</v>
      </c>
      <c r="C12" s="54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50" t="s">
        <v>62</v>
      </c>
      <c r="B13" s="7"/>
      <c r="C13" s="15">
        <f t="shared" ref="C13:G13" si="3">SUM(C14:C22)</f>
        <v>534865.57999999996</v>
      </c>
      <c r="D13" s="15">
        <f t="shared" si="3"/>
        <v>0</v>
      </c>
      <c r="E13" s="15">
        <f t="shared" si="3"/>
        <v>534865.57999999996</v>
      </c>
      <c r="F13" s="15">
        <f t="shared" si="3"/>
        <v>427873.01</v>
      </c>
      <c r="G13" s="15">
        <f t="shared" si="3"/>
        <v>616673.18000000005</v>
      </c>
      <c r="H13" s="15">
        <f>SUM(H14:H22)</f>
        <v>106992.57</v>
      </c>
    </row>
    <row r="14" spans="1:8" x14ac:dyDescent="0.2">
      <c r="A14" s="5"/>
      <c r="B14" s="11" t="s">
        <v>75</v>
      </c>
      <c r="C14" s="54">
        <v>87000</v>
      </c>
      <c r="D14" s="15">
        <v>0</v>
      </c>
      <c r="E14" s="15">
        <f>C14</f>
        <v>87000</v>
      </c>
      <c r="F14" s="15">
        <v>78451.41</v>
      </c>
      <c r="G14" s="15">
        <v>78032.259999999995</v>
      </c>
      <c r="H14" s="15">
        <f>E14-F14</f>
        <v>8548.5899999999965</v>
      </c>
    </row>
    <row r="15" spans="1:8" x14ac:dyDescent="0.2">
      <c r="A15" s="5"/>
      <c r="B15" s="11" t="s">
        <v>76</v>
      </c>
      <c r="C15" s="54">
        <v>67466.98</v>
      </c>
      <c r="D15" s="15">
        <v>0</v>
      </c>
      <c r="E15" s="15">
        <f t="shared" ref="E15:E22" si="4">C15</f>
        <v>67466.98</v>
      </c>
      <c r="F15" s="15">
        <v>76534.36</v>
      </c>
      <c r="G15" s="15">
        <v>76534.36</v>
      </c>
      <c r="H15" s="15">
        <f t="shared" ref="H15:H22" si="5">E15-F15</f>
        <v>-9067.3800000000047</v>
      </c>
    </row>
    <row r="16" spans="1:8" x14ac:dyDescent="0.2">
      <c r="A16" s="5"/>
      <c r="B16" s="11" t="s">
        <v>77</v>
      </c>
      <c r="C16" s="54">
        <v>0</v>
      </c>
      <c r="D16" s="15">
        <v>0</v>
      </c>
      <c r="E16" s="15">
        <f t="shared" si="4"/>
        <v>0</v>
      </c>
      <c r="F16" s="15">
        <v>0</v>
      </c>
      <c r="G16" s="15">
        <v>0</v>
      </c>
      <c r="H16" s="15">
        <f t="shared" si="5"/>
        <v>0</v>
      </c>
    </row>
    <row r="17" spans="1:8" x14ac:dyDescent="0.2">
      <c r="A17" s="5"/>
      <c r="B17" s="11" t="s">
        <v>78</v>
      </c>
      <c r="C17" s="54">
        <v>25000</v>
      </c>
      <c r="D17" s="15">
        <v>0</v>
      </c>
      <c r="E17" s="15">
        <f t="shared" si="4"/>
        <v>25000</v>
      </c>
      <c r="F17" s="15">
        <v>21598.53</v>
      </c>
      <c r="G17" s="15">
        <v>21045.73</v>
      </c>
      <c r="H17" s="15">
        <f t="shared" si="5"/>
        <v>3401.4700000000012</v>
      </c>
    </row>
    <row r="18" spans="1:8" x14ac:dyDescent="0.2">
      <c r="A18" s="5"/>
      <c r="B18" s="11" t="s">
        <v>79</v>
      </c>
      <c r="C18" s="54">
        <v>5398.6</v>
      </c>
      <c r="D18" s="15">
        <v>0</v>
      </c>
      <c r="E18" s="15">
        <f t="shared" si="4"/>
        <v>5398.6</v>
      </c>
      <c r="F18" s="15">
        <v>1718.6</v>
      </c>
      <c r="G18" s="15">
        <v>1718.6</v>
      </c>
      <c r="H18" s="15">
        <f t="shared" si="5"/>
        <v>3680.0000000000005</v>
      </c>
    </row>
    <row r="19" spans="1:8" x14ac:dyDescent="0.2">
      <c r="A19" s="5"/>
      <c r="B19" s="11" t="s">
        <v>80</v>
      </c>
      <c r="C19" s="54">
        <v>350000</v>
      </c>
      <c r="D19" s="15">
        <v>0</v>
      </c>
      <c r="E19" s="15">
        <f t="shared" si="4"/>
        <v>350000</v>
      </c>
      <c r="F19" s="15">
        <v>242301.08</v>
      </c>
      <c r="G19" s="15">
        <v>432073.2</v>
      </c>
      <c r="H19" s="15">
        <f t="shared" si="5"/>
        <v>107698.92000000001</v>
      </c>
    </row>
    <row r="20" spans="1:8" x14ac:dyDescent="0.2">
      <c r="A20" s="5"/>
      <c r="B20" s="11" t="s">
        <v>81</v>
      </c>
      <c r="C20" s="54">
        <v>0</v>
      </c>
      <c r="D20" s="15">
        <v>0</v>
      </c>
      <c r="E20" s="15">
        <f t="shared" si="4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5"/>
      <c r="B21" s="11" t="s">
        <v>82</v>
      </c>
      <c r="C21" s="54">
        <v>0</v>
      </c>
      <c r="D21" s="15">
        <v>0</v>
      </c>
      <c r="E21" s="15">
        <f t="shared" si="4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5"/>
      <c r="B22" s="11" t="s">
        <v>83</v>
      </c>
      <c r="C22" s="54">
        <v>0</v>
      </c>
      <c r="D22" s="15">
        <v>0</v>
      </c>
      <c r="E22" s="15">
        <f t="shared" si="4"/>
        <v>0</v>
      </c>
      <c r="F22" s="15">
        <v>7269.03</v>
      </c>
      <c r="G22" s="15">
        <v>7269.03</v>
      </c>
      <c r="H22" s="15">
        <f t="shared" si="5"/>
        <v>-7269.03</v>
      </c>
    </row>
    <row r="23" spans="1:8" x14ac:dyDescent="0.2">
      <c r="A23" s="50" t="s">
        <v>63</v>
      </c>
      <c r="B23" s="7"/>
      <c r="C23" s="15">
        <f t="shared" ref="C23:G23" si="6">SUM(C24:C32)</f>
        <v>858165.42999999993</v>
      </c>
      <c r="D23" s="15">
        <f t="shared" si="6"/>
        <v>0</v>
      </c>
      <c r="E23" s="15">
        <f t="shared" si="6"/>
        <v>858165.42999999993</v>
      </c>
      <c r="F23" s="15">
        <f t="shared" si="6"/>
        <v>838409.62</v>
      </c>
      <c r="G23" s="15">
        <f t="shared" si="6"/>
        <v>807185.1</v>
      </c>
      <c r="H23" s="15">
        <f>SUM(H24:H32)</f>
        <v>19755.810000000012</v>
      </c>
    </row>
    <row r="24" spans="1:8" x14ac:dyDescent="0.2">
      <c r="A24" s="5"/>
      <c r="B24" s="11" t="s">
        <v>84</v>
      </c>
      <c r="C24" s="54">
        <v>126400</v>
      </c>
      <c r="D24" s="15">
        <v>0</v>
      </c>
      <c r="E24" s="15">
        <f>C24</f>
        <v>126400</v>
      </c>
      <c r="F24" s="15">
        <v>87358.51</v>
      </c>
      <c r="G24" s="15">
        <v>88849.51</v>
      </c>
      <c r="H24" s="15">
        <f>E24-F24</f>
        <v>39041.490000000005</v>
      </c>
    </row>
    <row r="25" spans="1:8" x14ac:dyDescent="0.2">
      <c r="A25" s="5"/>
      <c r="B25" s="11" t="s">
        <v>85</v>
      </c>
      <c r="C25" s="54">
        <v>54000</v>
      </c>
      <c r="D25" s="15">
        <v>0</v>
      </c>
      <c r="E25" s="15">
        <f t="shared" ref="E25:E32" si="7">C25</f>
        <v>54000</v>
      </c>
      <c r="F25" s="15">
        <v>54000</v>
      </c>
      <c r="G25" s="15">
        <v>57500</v>
      </c>
      <c r="H25" s="15">
        <f t="shared" ref="H25:H31" si="8">E25-F25</f>
        <v>0</v>
      </c>
    </row>
    <row r="26" spans="1:8" x14ac:dyDescent="0.2">
      <c r="A26" s="5"/>
      <c r="B26" s="11" t="s">
        <v>86</v>
      </c>
      <c r="C26" s="54">
        <v>85000</v>
      </c>
      <c r="D26" s="15">
        <v>0</v>
      </c>
      <c r="E26" s="15">
        <f t="shared" si="7"/>
        <v>85000</v>
      </c>
      <c r="F26" s="15">
        <v>112094.16</v>
      </c>
      <c r="G26" s="15">
        <v>90477.56</v>
      </c>
      <c r="H26" s="15">
        <f t="shared" si="8"/>
        <v>-27094.160000000003</v>
      </c>
    </row>
    <row r="27" spans="1:8" x14ac:dyDescent="0.2">
      <c r="A27" s="5"/>
      <c r="B27" s="11" t="s">
        <v>87</v>
      </c>
      <c r="C27" s="54">
        <v>59240</v>
      </c>
      <c r="D27" s="15">
        <v>0</v>
      </c>
      <c r="E27" s="15">
        <f t="shared" si="7"/>
        <v>59240</v>
      </c>
      <c r="F27" s="15">
        <v>54365.98</v>
      </c>
      <c r="G27" s="15">
        <v>54365.98</v>
      </c>
      <c r="H27" s="15">
        <f t="shared" si="8"/>
        <v>4874.0199999999968</v>
      </c>
    </row>
    <row r="28" spans="1:8" x14ac:dyDescent="0.2">
      <c r="A28" s="5"/>
      <c r="B28" s="11" t="s">
        <v>88</v>
      </c>
      <c r="C28" s="54">
        <v>65000</v>
      </c>
      <c r="D28" s="15">
        <v>0</v>
      </c>
      <c r="E28" s="15">
        <f t="shared" si="7"/>
        <v>65000</v>
      </c>
      <c r="F28" s="15">
        <v>97254.29</v>
      </c>
      <c r="G28" s="15">
        <v>79289.37</v>
      </c>
      <c r="H28" s="15">
        <f t="shared" si="8"/>
        <v>-32254.289999999994</v>
      </c>
    </row>
    <row r="29" spans="1:8" x14ac:dyDescent="0.2">
      <c r="A29" s="5"/>
      <c r="B29" s="11" t="s">
        <v>89</v>
      </c>
      <c r="C29" s="54">
        <v>40000</v>
      </c>
      <c r="D29" s="15">
        <v>0</v>
      </c>
      <c r="E29" s="15">
        <f t="shared" si="7"/>
        <v>40000</v>
      </c>
      <c r="F29" s="15">
        <v>18959.599999999999</v>
      </c>
      <c r="G29" s="15">
        <v>18959.599999999999</v>
      </c>
      <c r="H29" s="15">
        <f t="shared" si="8"/>
        <v>21040.400000000001</v>
      </c>
    </row>
    <row r="30" spans="1:8" x14ac:dyDescent="0.2">
      <c r="A30" s="5"/>
      <c r="B30" s="11" t="s">
        <v>90</v>
      </c>
      <c r="C30" s="54">
        <v>13000</v>
      </c>
      <c r="D30" s="15">
        <v>0</v>
      </c>
      <c r="E30" s="15">
        <f t="shared" si="7"/>
        <v>13000</v>
      </c>
      <c r="F30" s="15">
        <v>10404.5</v>
      </c>
      <c r="G30" s="15">
        <v>10404.5</v>
      </c>
      <c r="H30" s="15">
        <f t="shared" si="8"/>
        <v>2595.5</v>
      </c>
    </row>
    <row r="31" spans="1:8" x14ac:dyDescent="0.2">
      <c r="A31" s="5"/>
      <c r="B31" s="11" t="s">
        <v>91</v>
      </c>
      <c r="C31" s="54">
        <v>270000</v>
      </c>
      <c r="D31" s="15">
        <v>0</v>
      </c>
      <c r="E31" s="15">
        <f t="shared" si="7"/>
        <v>270000</v>
      </c>
      <c r="F31" s="15">
        <v>289785.8</v>
      </c>
      <c r="G31" s="15">
        <v>293151.8</v>
      </c>
      <c r="H31" s="15">
        <f t="shared" si="8"/>
        <v>-19785.799999999988</v>
      </c>
    </row>
    <row r="32" spans="1:8" x14ac:dyDescent="0.2">
      <c r="A32" s="5"/>
      <c r="B32" s="11" t="s">
        <v>19</v>
      </c>
      <c r="C32" s="54">
        <v>145525.43</v>
      </c>
      <c r="D32" s="15">
        <v>0</v>
      </c>
      <c r="E32" s="15">
        <f t="shared" si="7"/>
        <v>145525.43</v>
      </c>
      <c r="F32" s="15">
        <v>114186.78</v>
      </c>
      <c r="G32" s="15">
        <v>114186.78</v>
      </c>
      <c r="H32" s="15">
        <f>E32-F32</f>
        <v>31338.649999999994</v>
      </c>
    </row>
    <row r="33" spans="1:8" x14ac:dyDescent="0.2">
      <c r="A33" s="50" t="s">
        <v>64</v>
      </c>
      <c r="B33" s="7"/>
      <c r="C33" s="15">
        <f t="shared" ref="C33:G33" si="9">SUM(C34:C42)</f>
        <v>0</v>
      </c>
      <c r="D33" s="15">
        <f t="shared" si="9"/>
        <v>0</v>
      </c>
      <c r="E33" s="15">
        <f t="shared" si="9"/>
        <v>0</v>
      </c>
      <c r="F33" s="15">
        <f t="shared" si="9"/>
        <v>618</v>
      </c>
      <c r="G33" s="15">
        <f t="shared" si="9"/>
        <v>618</v>
      </c>
      <c r="H33" s="15">
        <f>SUM(H34:H42)</f>
        <v>-618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618</v>
      </c>
      <c r="G37" s="15">
        <v>618</v>
      </c>
      <c r="H37" s="15">
        <f>E37-F37</f>
        <v>-618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G43" si="10">SUM(C44:C52)</f>
        <v>14307</v>
      </c>
      <c r="D43" s="15">
        <f t="shared" si="10"/>
        <v>0</v>
      </c>
      <c r="E43" s="15">
        <f t="shared" si="10"/>
        <v>14307</v>
      </c>
      <c r="F43" s="15">
        <f t="shared" si="10"/>
        <v>2307</v>
      </c>
      <c r="G43" s="15">
        <f t="shared" si="10"/>
        <v>2307</v>
      </c>
      <c r="H43" s="15">
        <f>SUM(H44:H52)</f>
        <v>0</v>
      </c>
    </row>
    <row r="44" spans="1:8" x14ac:dyDescent="0.2">
      <c r="A44" s="5"/>
      <c r="B44" s="11" t="s">
        <v>99</v>
      </c>
      <c r="C44" s="15">
        <v>2307</v>
      </c>
      <c r="D44" s="15">
        <v>0</v>
      </c>
      <c r="E44" s="15">
        <v>2307</v>
      </c>
      <c r="F44" s="15">
        <v>2307</v>
      </c>
      <c r="G44" s="15">
        <v>2307</v>
      </c>
      <c r="H44" s="15">
        <f>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12000</v>
      </c>
      <c r="D46" s="15">
        <v>0</v>
      </c>
      <c r="E46" s="15">
        <v>12000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11">SUM(C54:C56)</f>
        <v>0</v>
      </c>
      <c r="D53" s="15">
        <f t="shared" si="11"/>
        <v>0</v>
      </c>
      <c r="E53" s="15">
        <f t="shared" si="11"/>
        <v>0</v>
      </c>
      <c r="F53" s="15">
        <f t="shared" si="11"/>
        <v>0</v>
      </c>
      <c r="G53" s="15">
        <f t="shared" si="11"/>
        <v>0</v>
      </c>
      <c r="H53" s="15">
        <f t="shared" si="11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12">SUM(C58:C64)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9" x14ac:dyDescent="0.2">
      <c r="A65" s="50" t="s">
        <v>68</v>
      </c>
      <c r="B65" s="7"/>
      <c r="C65" s="15">
        <f t="shared" ref="C65:H65" si="13">SUM(C66:C68)</f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</row>
    <row r="66" spans="1:9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9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9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9" x14ac:dyDescent="0.2">
      <c r="A69" s="50" t="s">
        <v>69</v>
      </c>
      <c r="B69" s="7"/>
      <c r="C69" s="15">
        <f t="shared" ref="C69:H69" si="14">SUM(C70:C76)</f>
        <v>0</v>
      </c>
      <c r="D69" s="15">
        <f t="shared" si="14"/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</row>
    <row r="70" spans="1:9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9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9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9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9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9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9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9" x14ac:dyDescent="0.2">
      <c r="A77" s="8"/>
      <c r="B77" s="13" t="s">
        <v>53</v>
      </c>
      <c r="C77" s="17">
        <f t="shared" ref="C77:D77" si="15">C69+C65+C57+C53+C43+C33+C23+C13+C5</f>
        <v>5984316.1299999999</v>
      </c>
      <c r="D77" s="17">
        <f t="shared" si="15"/>
        <v>0</v>
      </c>
      <c r="E77" s="17">
        <f>E69+E65+E57+E53+E43+E33+E23+E13+E5</f>
        <v>5984316.1299999999</v>
      </c>
      <c r="F77" s="17">
        <f>F69+F65+F57+F53+F43+F33+F23+F13+F5</f>
        <v>5766127.7800000003</v>
      </c>
      <c r="G77" s="17">
        <f>G69+G65+G57+G53+G43+G33+G23+G13+G5</f>
        <v>5923703.4300000006</v>
      </c>
      <c r="H77" s="17">
        <f>E77-F77</f>
        <v>218188.34999999963</v>
      </c>
      <c r="I77" s="55"/>
    </row>
    <row r="78" spans="1:9" x14ac:dyDescent="0.2">
      <c r="B78" s="1" t="s">
        <v>138</v>
      </c>
    </row>
    <row r="79" spans="1:9" x14ac:dyDescent="0.2">
      <c r="B79" s="1" t="s">
        <v>139</v>
      </c>
    </row>
    <row r="80" spans="1:9" x14ac:dyDescent="0.2">
      <c r="B80" s="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dataValidations count="1">
    <dataValidation type="decimal" allowBlank="1" showInputMessage="1" showErrorMessage="1" sqref="C6:C12 C14:C22 C24:C3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B17" sqref="B17: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129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5984316.1299999999</v>
      </c>
      <c r="D6" s="52">
        <v>0</v>
      </c>
      <c r="E6" s="52">
        <v>5984316.1299999999</v>
      </c>
      <c r="F6" s="52">
        <v>5766127.7800000003</v>
      </c>
      <c r="G6" s="52">
        <v>5923703.4299999997</v>
      </c>
      <c r="H6" s="52">
        <f>E6-F6</f>
        <v>218188.34999999963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5984316.1299999999</v>
      </c>
      <c r="D16" s="17">
        <f t="shared" si="0"/>
        <v>0</v>
      </c>
      <c r="E16" s="17">
        <f t="shared" si="0"/>
        <v>5984316.1299999999</v>
      </c>
      <c r="F16" s="17">
        <f t="shared" si="0"/>
        <v>5766127.7800000003</v>
      </c>
      <c r="G16" s="17">
        <f t="shared" si="0"/>
        <v>5923703.4299999997</v>
      </c>
      <c r="H16" s="17">
        <f t="shared" si="0"/>
        <v>218188.34999999963</v>
      </c>
    </row>
    <row r="17" spans="2:2" x14ac:dyDescent="0.2">
      <c r="B17" s="1" t="s">
        <v>138</v>
      </c>
    </row>
    <row r="18" spans="2:2" x14ac:dyDescent="0.2">
      <c r="B18" s="1" t="s">
        <v>139</v>
      </c>
    </row>
    <row r="19" spans="2:2" x14ac:dyDescent="0.2">
      <c r="B19" s="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19" workbookViewId="0">
      <selection activeCell="B49" sqref="B49:B5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3">
        <v>4746516.26</v>
      </c>
      <c r="D7" s="15">
        <v>0</v>
      </c>
      <c r="E7" s="15">
        <f>C7</f>
        <v>4746516.26</v>
      </c>
      <c r="F7" s="15">
        <v>5766127.7800000003</v>
      </c>
      <c r="G7" s="15">
        <v>4842262.68</v>
      </c>
      <c r="H7" s="15">
        <f>E12-F12</f>
        <v>218188.34999999963</v>
      </c>
    </row>
    <row r="8" spans="1:8" x14ac:dyDescent="0.2">
      <c r="A8" s="4" t="s">
        <v>135</v>
      </c>
      <c r="B8" s="24"/>
      <c r="C8" s="53">
        <v>306621.44</v>
      </c>
      <c r="D8" s="15">
        <v>0</v>
      </c>
      <c r="E8" s="15">
        <f t="shared" ref="E8:E10" si="0">C8</f>
        <v>306621.44</v>
      </c>
      <c r="F8" s="15">
        <v>0</v>
      </c>
      <c r="G8" s="15">
        <v>301787.28999999998</v>
      </c>
      <c r="H8" s="15">
        <v>0</v>
      </c>
    </row>
    <row r="9" spans="1:8" x14ac:dyDescent="0.2">
      <c r="A9" s="4" t="s">
        <v>136</v>
      </c>
      <c r="B9" s="24"/>
      <c r="C9" s="53">
        <v>379683.22</v>
      </c>
      <c r="D9" s="15">
        <v>0</v>
      </c>
      <c r="E9" s="15">
        <f t="shared" si="0"/>
        <v>379683.22</v>
      </c>
      <c r="F9" s="15">
        <v>0</v>
      </c>
      <c r="G9" s="15">
        <v>308397.46000000002</v>
      </c>
      <c r="H9" s="15">
        <v>0</v>
      </c>
    </row>
    <row r="10" spans="1:8" x14ac:dyDescent="0.2">
      <c r="A10" s="4" t="s">
        <v>137</v>
      </c>
      <c r="B10" s="24"/>
      <c r="C10" s="53">
        <v>551495.21</v>
      </c>
      <c r="D10" s="15">
        <v>0</v>
      </c>
      <c r="E10" s="15">
        <f t="shared" si="0"/>
        <v>551495.21</v>
      </c>
      <c r="F10" s="15">
        <v>0</v>
      </c>
      <c r="G10" s="15">
        <v>471256</v>
      </c>
      <c r="H10" s="15">
        <v>0</v>
      </c>
    </row>
    <row r="11" spans="1:8" x14ac:dyDescent="0.2">
      <c r="A11" s="4"/>
      <c r="B11" s="27"/>
      <c r="C11" s="16"/>
      <c r="D11" s="16"/>
      <c r="E11" s="16"/>
      <c r="F11" s="16"/>
      <c r="G11" s="16"/>
      <c r="H11" s="16"/>
    </row>
    <row r="12" spans="1:8" x14ac:dyDescent="0.2">
      <c r="A12" s="28"/>
      <c r="B12" s="49" t="s">
        <v>53</v>
      </c>
      <c r="C12" s="25">
        <f>SUM(C7:C11)</f>
        <v>5984316.1299999999</v>
      </c>
      <c r="D12" s="25">
        <f t="shared" ref="D12:H12" si="1">SUM(D7:D11)</f>
        <v>0</v>
      </c>
      <c r="E12" s="25">
        <f t="shared" si="1"/>
        <v>5984316.1299999999</v>
      </c>
      <c r="F12" s="25">
        <f t="shared" si="1"/>
        <v>5766127.7800000003</v>
      </c>
      <c r="G12" s="25">
        <f t="shared" si="1"/>
        <v>5923703.4299999997</v>
      </c>
      <c r="H12" s="25">
        <f t="shared" si="1"/>
        <v>218188.34999999963</v>
      </c>
    </row>
    <row r="15" spans="1:8" ht="45" customHeight="1" x14ac:dyDescent="0.2">
      <c r="A15" s="56" t="s">
        <v>132</v>
      </c>
      <c r="B15" s="57"/>
      <c r="C15" s="57"/>
      <c r="D15" s="57"/>
      <c r="E15" s="57"/>
      <c r="F15" s="57"/>
      <c r="G15" s="57"/>
      <c r="H15" s="58"/>
    </row>
    <row r="17" spans="1:8" x14ac:dyDescent="0.2">
      <c r="A17" s="61" t="s">
        <v>54</v>
      </c>
      <c r="B17" s="62"/>
      <c r="C17" s="56" t="s">
        <v>60</v>
      </c>
      <c r="D17" s="57"/>
      <c r="E17" s="57"/>
      <c r="F17" s="57"/>
      <c r="G17" s="58"/>
      <c r="H17" s="59" t="s">
        <v>59</v>
      </c>
    </row>
    <row r="18" spans="1:8" ht="22.5" x14ac:dyDescent="0.2">
      <c r="A18" s="63"/>
      <c r="B18" s="64"/>
      <c r="C18" s="9" t="s">
        <v>55</v>
      </c>
      <c r="D18" s="9" t="s">
        <v>125</v>
      </c>
      <c r="E18" s="9" t="s">
        <v>56</v>
      </c>
      <c r="F18" s="9" t="s">
        <v>57</v>
      </c>
      <c r="G18" s="9" t="s">
        <v>58</v>
      </c>
      <c r="H18" s="60"/>
    </row>
    <row r="19" spans="1:8" x14ac:dyDescent="0.2">
      <c r="A19" s="65"/>
      <c r="B19" s="66"/>
      <c r="C19" s="10">
        <v>1</v>
      </c>
      <c r="D19" s="10">
        <v>2</v>
      </c>
      <c r="E19" s="10" t="s">
        <v>126</v>
      </c>
      <c r="F19" s="10">
        <v>4</v>
      </c>
      <c r="G19" s="10">
        <v>5</v>
      </c>
      <c r="H19" s="10" t="s">
        <v>127</v>
      </c>
    </row>
    <row r="20" spans="1:8" x14ac:dyDescent="0.2">
      <c r="A20" s="30"/>
      <c r="B20" s="31"/>
      <c r="C20" s="35"/>
      <c r="D20" s="35"/>
      <c r="E20" s="35"/>
      <c r="F20" s="35"/>
      <c r="G20" s="35"/>
      <c r="H20" s="35"/>
    </row>
    <row r="21" spans="1:8" x14ac:dyDescent="0.2">
      <c r="A21" s="4" t="s">
        <v>8</v>
      </c>
      <c r="B21" s="2"/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x14ac:dyDescent="0.2">
      <c r="A22" s="4" t="s">
        <v>9</v>
      </c>
      <c r="B22" s="2"/>
      <c r="C22" s="36"/>
      <c r="D22" s="36"/>
      <c r="E22" s="36"/>
      <c r="F22" s="36"/>
      <c r="G22" s="36"/>
      <c r="H22" s="36"/>
    </row>
    <row r="23" spans="1:8" x14ac:dyDescent="0.2">
      <c r="A23" s="4" t="s">
        <v>10</v>
      </c>
      <c r="B23" s="2"/>
      <c r="C23" s="36"/>
      <c r="D23" s="36"/>
      <c r="E23" s="36"/>
      <c r="F23" s="36"/>
      <c r="G23" s="36"/>
      <c r="H23" s="36"/>
    </row>
    <row r="24" spans="1:8" x14ac:dyDescent="0.2">
      <c r="A24" s="4" t="s">
        <v>11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/>
      <c r="B25" s="2"/>
      <c r="C25" s="37"/>
      <c r="D25" s="37"/>
      <c r="E25" s="37"/>
      <c r="F25" s="37"/>
      <c r="G25" s="37"/>
      <c r="H25" s="37"/>
    </row>
    <row r="26" spans="1:8" x14ac:dyDescent="0.2">
      <c r="A26" s="28"/>
      <c r="B26" s="49" t="s">
        <v>53</v>
      </c>
      <c r="C26" s="25">
        <f t="shared" ref="C26:H26" si="2">C24+C23+C22+C21</f>
        <v>0</v>
      </c>
      <c r="D26" s="25">
        <f t="shared" si="2"/>
        <v>0</v>
      </c>
      <c r="E26" s="25">
        <f t="shared" si="2"/>
        <v>0</v>
      </c>
      <c r="F26" s="25">
        <f t="shared" si="2"/>
        <v>0</v>
      </c>
      <c r="G26" s="25">
        <f t="shared" si="2"/>
        <v>0</v>
      </c>
      <c r="H26" s="25">
        <f t="shared" si="2"/>
        <v>0</v>
      </c>
    </row>
    <row r="29" spans="1:8" ht="45" customHeight="1" x14ac:dyDescent="0.2">
      <c r="A29" s="56" t="s">
        <v>131</v>
      </c>
      <c r="B29" s="57"/>
      <c r="C29" s="57"/>
      <c r="D29" s="57"/>
      <c r="E29" s="57"/>
      <c r="F29" s="57"/>
      <c r="G29" s="57"/>
      <c r="H29" s="58"/>
    </row>
    <row r="30" spans="1:8" x14ac:dyDescent="0.2">
      <c r="A30" s="61" t="s">
        <v>54</v>
      </c>
      <c r="B30" s="62"/>
      <c r="C30" s="56" t="s">
        <v>60</v>
      </c>
      <c r="D30" s="57"/>
      <c r="E30" s="57"/>
      <c r="F30" s="57"/>
      <c r="G30" s="58"/>
      <c r="H30" s="59" t="s">
        <v>59</v>
      </c>
    </row>
    <row r="31" spans="1:8" ht="22.5" x14ac:dyDescent="0.2">
      <c r="A31" s="63"/>
      <c r="B31" s="64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60"/>
    </row>
    <row r="32" spans="1:8" x14ac:dyDescent="0.2">
      <c r="A32" s="65"/>
      <c r="B32" s="66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9" x14ac:dyDescent="0.2">
      <c r="A33" s="30"/>
      <c r="B33" s="31"/>
      <c r="C33" s="35"/>
      <c r="D33" s="35"/>
      <c r="E33" s="35"/>
      <c r="F33" s="35"/>
      <c r="G33" s="35"/>
      <c r="H33" s="35"/>
    </row>
    <row r="34" spans="1:9" ht="22.5" x14ac:dyDescent="0.2">
      <c r="A34" s="4"/>
      <c r="B34" s="33" t="s">
        <v>13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51"/>
    </row>
    <row r="35" spans="1:9" x14ac:dyDescent="0.2">
      <c r="A35" s="4"/>
      <c r="B35" s="33"/>
      <c r="C35" s="36"/>
      <c r="D35" s="36"/>
      <c r="E35" s="36"/>
      <c r="F35" s="36"/>
      <c r="G35" s="36"/>
      <c r="H35" s="36"/>
    </row>
    <row r="36" spans="1:9" x14ac:dyDescent="0.2">
      <c r="A36" s="4"/>
      <c r="B36" s="33" t="s">
        <v>12</v>
      </c>
      <c r="C36" s="36"/>
      <c r="D36" s="36"/>
      <c r="E36" s="36"/>
      <c r="F36" s="36"/>
      <c r="G36" s="36"/>
      <c r="H36" s="36"/>
    </row>
    <row r="37" spans="1:9" x14ac:dyDescent="0.2">
      <c r="A37" s="4"/>
      <c r="B37" s="33"/>
      <c r="C37" s="36"/>
      <c r="D37" s="36"/>
      <c r="E37" s="36"/>
      <c r="F37" s="36"/>
      <c r="G37" s="36"/>
      <c r="H37" s="36"/>
    </row>
    <row r="38" spans="1:9" ht="22.5" x14ac:dyDescent="0.2">
      <c r="A38" s="4"/>
      <c r="B38" s="33" t="s">
        <v>14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51"/>
    </row>
    <row r="39" spans="1:9" x14ac:dyDescent="0.2">
      <c r="A39" s="4"/>
      <c r="B39" s="33"/>
      <c r="C39" s="36"/>
      <c r="D39" s="36"/>
      <c r="E39" s="36"/>
      <c r="F39" s="36"/>
      <c r="G39" s="36"/>
      <c r="H39" s="36"/>
    </row>
    <row r="40" spans="1:9" ht="22.5" x14ac:dyDescent="0.2">
      <c r="A40" s="4"/>
      <c r="B40" s="33" t="s">
        <v>26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51"/>
    </row>
    <row r="41" spans="1:9" x14ac:dyDescent="0.2">
      <c r="A41" s="4"/>
      <c r="B41" s="33"/>
      <c r="C41" s="36"/>
      <c r="D41" s="36"/>
      <c r="E41" s="36"/>
      <c r="F41" s="36"/>
      <c r="G41" s="36"/>
      <c r="H41" s="36"/>
    </row>
    <row r="42" spans="1:9" ht="22.5" x14ac:dyDescent="0.2">
      <c r="A42" s="4"/>
      <c r="B42" s="33" t="s">
        <v>27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51"/>
    </row>
    <row r="43" spans="1:9" x14ac:dyDescent="0.2">
      <c r="A43" s="4"/>
      <c r="B43" s="33"/>
      <c r="C43" s="36"/>
      <c r="D43" s="36"/>
      <c r="E43" s="36"/>
      <c r="F43" s="36"/>
      <c r="G43" s="36"/>
      <c r="H43" s="36"/>
    </row>
    <row r="44" spans="1:9" ht="22.5" x14ac:dyDescent="0.2">
      <c r="A44" s="4"/>
      <c r="B44" s="33" t="s">
        <v>34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51"/>
    </row>
    <row r="45" spans="1:9" x14ac:dyDescent="0.2">
      <c r="A45" s="4"/>
      <c r="B45" s="33"/>
      <c r="C45" s="36"/>
      <c r="D45" s="36"/>
      <c r="E45" s="36"/>
      <c r="F45" s="36"/>
      <c r="G45" s="36"/>
      <c r="H45" s="36"/>
    </row>
    <row r="46" spans="1:9" x14ac:dyDescent="0.2">
      <c r="A46" s="4"/>
      <c r="B46" s="33" t="s">
        <v>15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9" x14ac:dyDescent="0.2">
      <c r="A47" s="32"/>
      <c r="B47" s="34"/>
      <c r="C47" s="37"/>
      <c r="D47" s="37"/>
      <c r="E47" s="37"/>
      <c r="F47" s="37"/>
      <c r="G47" s="37"/>
      <c r="H47" s="37"/>
    </row>
    <row r="48" spans="1:9" x14ac:dyDescent="0.2">
      <c r="A48" s="28"/>
      <c r="B48" s="49" t="s">
        <v>53</v>
      </c>
      <c r="C48" s="25">
        <f t="shared" ref="C48:H48" si="3">C46+C44+C42+C40+C38+C36+C34</f>
        <v>0</v>
      </c>
      <c r="D48" s="25">
        <f t="shared" si="3"/>
        <v>0</v>
      </c>
      <c r="E48" s="25">
        <f t="shared" si="3"/>
        <v>0</v>
      </c>
      <c r="F48" s="25">
        <f t="shared" si="3"/>
        <v>0</v>
      </c>
      <c r="G48" s="25">
        <f t="shared" si="3"/>
        <v>0</v>
      </c>
      <c r="H48" s="25">
        <f t="shared" si="3"/>
        <v>0</v>
      </c>
    </row>
    <row r="49" spans="2:2" x14ac:dyDescent="0.2">
      <c r="B49" s="1" t="s">
        <v>138</v>
      </c>
    </row>
    <row r="50" spans="2:2" x14ac:dyDescent="0.2">
      <c r="B50" s="1" t="s">
        <v>139</v>
      </c>
    </row>
    <row r="51" spans="2:2" x14ac:dyDescent="0.2">
      <c r="B51" s="1" t="s">
        <v>140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A1:H1"/>
    <mergeCell ref="A3:B5"/>
    <mergeCell ref="A15:H15"/>
    <mergeCell ref="A17:B19"/>
    <mergeCell ref="C3:G3"/>
    <mergeCell ref="H3:H4"/>
    <mergeCell ref="C17:G17"/>
    <mergeCell ref="H17:H18"/>
  </mergeCells>
  <phoneticPr fontId="2" type="noConversion"/>
  <dataValidations count="1">
    <dataValidation type="decimal" allowBlank="1" showInputMessage="1" showErrorMessage="1" sqref="C7:C1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43" sqref="B43:B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5984316.1299999999</v>
      </c>
      <c r="D22" s="15">
        <v>0</v>
      </c>
      <c r="E22" s="15">
        <f>C22</f>
        <v>5984316.1299999999</v>
      </c>
      <c r="F22" s="15">
        <v>5766127.7800000003</v>
      </c>
      <c r="G22" s="15">
        <v>5923703.4299999997</v>
      </c>
      <c r="H22" s="15">
        <f>E22-F22</f>
        <v>218188.34999999963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C22</f>
        <v>5984316.1299999999</v>
      </c>
      <c r="D42" s="25">
        <f t="shared" ref="D42:H42" si="0">D22</f>
        <v>0</v>
      </c>
      <c r="E42" s="25">
        <f t="shared" si="0"/>
        <v>5984316.1299999999</v>
      </c>
      <c r="F42" s="25">
        <f t="shared" si="0"/>
        <v>5766127.7800000003</v>
      </c>
      <c r="G42" s="25">
        <f t="shared" si="0"/>
        <v>5923703.4299999997</v>
      </c>
      <c r="H42" s="25">
        <f t="shared" si="0"/>
        <v>218188.34999999963</v>
      </c>
    </row>
    <row r="43" spans="1:8" x14ac:dyDescent="0.2">
      <c r="A43" s="39"/>
      <c r="B43" s="39" t="s">
        <v>138</v>
      </c>
      <c r="C43" s="39"/>
      <c r="D43" s="39"/>
      <c r="E43" s="39"/>
      <c r="F43" s="39"/>
      <c r="G43" s="39"/>
      <c r="H43" s="39"/>
    </row>
    <row r="44" spans="1:8" x14ac:dyDescent="0.2">
      <c r="A44" s="39"/>
      <c r="B44" s="39" t="s">
        <v>139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 t="s">
        <v>140</v>
      </c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2019-01-24T17:40:21Z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